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895" windowHeight="8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<sst xmlns="http://schemas.openxmlformats.org/spreadsheetml/2006/main" count="38" uniqueCount="31">
  <si>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Ethanol</t>
  </si>
  <si>
    <t>Synthesis of high-porosity monolithic alumina aerogels</t>
  </si>
  <si>
    <t>Alkoxide method</t>
  </si>
  <si>
    <t>Aerogel.org, 04/02/2009</t>
  </si>
  <si>
    <t>This document is subject to the Creative Commons Attribution 3.0 License</t>
  </si>
  <si>
    <r>
      <t>Al(OC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H</t>
    </r>
    <r>
      <rPr>
        <b/>
        <vertAlign val="subscript"/>
        <sz val="10"/>
        <rFont val="Arial"/>
        <family val="2"/>
      </rPr>
      <t>9</t>
    </r>
    <r>
      <rPr>
        <b/>
        <sz val="10"/>
        <rFont val="Arial"/>
        <family val="2"/>
      </rPr>
      <t>)</t>
    </r>
    <r>
      <rPr>
        <b/>
        <vertAlign val="subscript"/>
        <sz val="10"/>
        <rFont val="Arial"/>
        <family val="2"/>
      </rPr>
      <t>3</t>
    </r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</si>
  <si>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</si>
  <si>
    <r>
      <t>g mol</t>
    </r>
    <r>
      <rPr>
        <b/>
        <vertAlign val="superscript"/>
        <sz val="10"/>
        <rFont val="Arial"/>
        <family val="2"/>
      </rPr>
      <t>-1</t>
    </r>
  </si>
  <si>
    <t>mol ratios</t>
  </si>
  <si>
    <t>g</t>
  </si>
  <si>
    <t>Step 1:  Preparation of sol</t>
  </si>
  <si>
    <t>Sol</t>
  </si>
  <si>
    <t>Methanol</t>
  </si>
  <si>
    <t>mass ratios</t>
  </si>
  <si>
    <t>total mass (g)</t>
  </si>
  <si>
    <t>mL</t>
  </si>
  <si>
    <r>
      <t>g mL</t>
    </r>
    <r>
      <rPr>
        <b/>
        <vertAlign val="superscript"/>
        <sz val="10"/>
        <rFont val="Arial"/>
        <family val="2"/>
      </rPr>
      <t>-1</t>
    </r>
  </si>
  <si>
    <r>
      <t>total density (g mL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</si>
  <si>
    <t>total volume (mL)</t>
  </si>
  <si>
    <t>add this many mL acetic acid</t>
  </si>
  <si>
    <t>or this many g</t>
  </si>
  <si>
    <t>Stir for 30 min</t>
  </si>
  <si>
    <t>Gel time is ~120 min</t>
  </si>
  <si>
    <t>Acetic Acid (1 mL/30 mL solution)</t>
  </si>
  <si>
    <t>Step 2:  Heat mixture to 60°C, stir for 45 min</t>
  </si>
  <si>
    <t>Step 3:  Cool sol to room temperature</t>
  </si>
  <si>
    <t>Step 4:  Gelation</t>
  </si>
  <si>
    <t>Step 4b:  Add Acid</t>
  </si>
  <si>
    <t>Step 5: Stir for 30 min</t>
  </si>
  <si>
    <t>Step 6:  Pour sol into molds</t>
  </si>
  <si>
    <t>Scale x (adjust this)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</si>
</sst>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8">
      <selection activeCell="E21" sqref="E21"/>
    </sheetView>
  </sheetViews>
  <sheetFormatPr defaultColWidth="9.140625" defaultRowHeight="12.75"/>
  <cols>
    <col min="1" max="1" width="29.421875" style="0" customWidth="1"/>
    <col min="2" max="2" width="12.28125" style="0" customWidth="1"/>
    <col min="3" max="3" width="10.140625" style="0" customWidth="1"/>
    <col min="4" max="4" width="9.421875" style="0" customWidth="1"/>
    <col min="5" max="5" width="31.7109375" style="0" customWidth="1"/>
  </cols>
  <sheetData>
    <row r="1" ht="12.75">
      <c r="A1" t="s">
        <v>1</v>
      </c>
    </row>
    <row r="2" ht="12.75">
      <c r="A2" t="s">
        <v>2</v>
      </c>
    </row>
    <row r="3" ht="12.75">
      <c r="A3" s="1" t="s">
        <v>3</v>
      </c>
    </row>
    <row r="4" ht="12.75">
      <c r="A4" t="s">
        <v>4</v>
      </c>
    </row>
    <row r="5" spans="1:2" ht="12.75">
      <c r="A5" s="1" t="s">
        <v>30</v>
      </c>
      <c r="B5">
        <v>0.01</v>
      </c>
    </row>
    <row r="6" ht="12.75">
      <c r="A6" s="3" t="s">
        <v>10</v>
      </c>
    </row>
    <row r="7" spans="2:4" ht="14.25">
      <c r="B7" s="2" t="s">
        <v>5</v>
      </c>
      <c r="C7" s="2" t="s">
        <v>0</v>
      </c>
      <c r="D7" s="2" t="s">
        <v>6</v>
      </c>
    </row>
    <row r="8" spans="1:4" ht="12.75">
      <c r="A8" s="1" t="s">
        <v>8</v>
      </c>
      <c r="B8">
        <v>1</v>
      </c>
      <c r="C8">
        <v>16</v>
      </c>
      <c r="D8">
        <v>0.6</v>
      </c>
    </row>
    <row r="9" spans="1:4" ht="14.25">
      <c r="A9" s="1" t="s">
        <v>7</v>
      </c>
      <c r="B9">
        <v>246.32</v>
      </c>
      <c r="C9">
        <v>46.07</v>
      </c>
      <c r="D9">
        <v>18</v>
      </c>
    </row>
    <row r="10" spans="1:4" ht="12.75">
      <c r="A10" s="1" t="s">
        <v>9</v>
      </c>
      <c r="B10" s="4">
        <f>B8*$B$5*B9</f>
        <v>2.4632</v>
      </c>
      <c r="C10" s="4">
        <f>C8*$B$5*C9</f>
        <v>7.3712</v>
      </c>
      <c r="D10" s="4">
        <f>D8*$B$5*D9</f>
        <v>0.108</v>
      </c>
    </row>
    <row r="11" spans="1:4" ht="14.25">
      <c r="A11" s="1" t="s">
        <v>16</v>
      </c>
      <c r="B11" s="4">
        <v>0.967</v>
      </c>
      <c r="C11" s="4">
        <v>0.789</v>
      </c>
      <c r="D11" s="4">
        <v>1</v>
      </c>
    </row>
    <row r="12" spans="1:4" ht="12.75">
      <c r="A12" s="1" t="s">
        <v>15</v>
      </c>
      <c r="B12" s="4">
        <f>B10/B11</f>
        <v>2.5472595656670114</v>
      </c>
      <c r="C12" s="4">
        <f>C10/C11</f>
        <v>9.342458808618504</v>
      </c>
      <c r="D12" s="4">
        <f>D10/D11</f>
        <v>0.108</v>
      </c>
    </row>
    <row r="13" spans="1:4" ht="12.75">
      <c r="A13" s="1" t="s">
        <v>14</v>
      </c>
      <c r="B13" s="4">
        <f>SUM(B10:D10)</f>
        <v>9.942400000000001</v>
      </c>
      <c r="C13" s="4"/>
      <c r="D13" s="4"/>
    </row>
    <row r="14" spans="1:4" ht="14.25">
      <c r="A14" s="1" t="s">
        <v>17</v>
      </c>
      <c r="B14" s="4">
        <f>B13/B15</f>
        <v>0.8286908968716385</v>
      </c>
      <c r="C14" s="4"/>
      <c r="D14" s="4"/>
    </row>
    <row r="15" spans="1:4" ht="12.75">
      <c r="A15" s="1" t="s">
        <v>18</v>
      </c>
      <c r="B15" s="4">
        <f>SUM(B12:D12)</f>
        <v>11.997718374285515</v>
      </c>
      <c r="C15" s="4"/>
      <c r="D15" s="4"/>
    </row>
    <row r="16" ht="12.75">
      <c r="A16" s="3" t="s">
        <v>24</v>
      </c>
    </row>
    <row r="17" ht="12.75">
      <c r="A17" s="3" t="s">
        <v>25</v>
      </c>
    </row>
    <row r="18" ht="12.75">
      <c r="A18" s="3" t="s">
        <v>26</v>
      </c>
    </row>
    <row r="19" spans="2:4" ht="14.25">
      <c r="B19" s="1" t="s">
        <v>11</v>
      </c>
      <c r="C19" s="1" t="s">
        <v>12</v>
      </c>
      <c r="D19" s="2" t="s">
        <v>6</v>
      </c>
    </row>
    <row r="20" spans="1:4" ht="12.75">
      <c r="A20" s="1" t="s">
        <v>13</v>
      </c>
      <c r="B20">
        <v>1</v>
      </c>
      <c r="C20">
        <v>0.2</v>
      </c>
      <c r="D20">
        <v>0.003</v>
      </c>
    </row>
    <row r="21" spans="1:4" ht="12.75">
      <c r="A21" s="1" t="s">
        <v>9</v>
      </c>
      <c r="B21" s="4">
        <f>B20*$B$13</f>
        <v>9.942400000000001</v>
      </c>
      <c r="C21" s="4">
        <f>C20*$B$13</f>
        <v>1.9884800000000002</v>
      </c>
      <c r="D21" s="4">
        <f>D20*$B$13</f>
        <v>0.029827200000000005</v>
      </c>
    </row>
    <row r="22" spans="1:4" ht="14.25">
      <c r="A22" s="1" t="s">
        <v>16</v>
      </c>
      <c r="B22" s="4">
        <f>B14</f>
        <v>0.8286908968716385</v>
      </c>
      <c r="C22" s="4">
        <v>0.791</v>
      </c>
      <c r="D22" s="4">
        <v>1</v>
      </c>
    </row>
    <row r="23" spans="1:4" ht="12.75">
      <c r="A23" s="1" t="s">
        <v>15</v>
      </c>
      <c r="B23" s="4">
        <f>B21/B22</f>
        <v>11.997718374285515</v>
      </c>
      <c r="C23" s="4">
        <f>C21/C22</f>
        <v>2.513881163084703</v>
      </c>
      <c r="D23" s="4">
        <f>D21/D22</f>
        <v>0.029827200000000005</v>
      </c>
    </row>
    <row r="24" ht="12.75">
      <c r="A24" s="1" t="s">
        <v>14</v>
      </c>
    </row>
    <row r="25" spans="1:2" ht="12.75">
      <c r="A25" s="1" t="s">
        <v>18</v>
      </c>
      <c r="B25" s="5">
        <f>SUM(B23:D23)</f>
        <v>14.541426737370218</v>
      </c>
    </row>
    <row r="27" spans="1:2" ht="12.75">
      <c r="A27" s="3" t="s">
        <v>27</v>
      </c>
      <c r="B27" s="1" t="s">
        <v>23</v>
      </c>
    </row>
    <row r="28" spans="1:2" ht="12.75">
      <c r="A28" s="1" t="s">
        <v>19</v>
      </c>
      <c r="B28" s="4">
        <f>B25/30</f>
        <v>0.48471422457900726</v>
      </c>
    </row>
    <row r="29" spans="1:2" ht="14.25">
      <c r="A29" s="1" t="s">
        <v>16</v>
      </c>
      <c r="B29">
        <v>1.049</v>
      </c>
    </row>
    <row r="30" spans="1:2" ht="12.75">
      <c r="A30" s="1" t="s">
        <v>20</v>
      </c>
      <c r="B30" s="4">
        <f>B28*(B29)</f>
        <v>0.5084652215833786</v>
      </c>
    </row>
    <row r="31" ht="12.75">
      <c r="A31" s="1" t="s">
        <v>21</v>
      </c>
    </row>
    <row r="32" ht="12.75">
      <c r="A32" s="1" t="s">
        <v>22</v>
      </c>
    </row>
    <row r="33" ht="12.75">
      <c r="A33" s="3" t="s">
        <v>28</v>
      </c>
    </row>
    <row r="34" ht="12.75">
      <c r="A34" s="3" t="s">
        <v>29</v>
      </c>
    </row>
  </sheetData>
  <printOptions/>
  <pageMargins left="0.75" right="0.75" top="1" bottom="1" header="0.5" footer="0.5"/>
  <pageSetup horizontalDpi="300" verticalDpi="300" orientation="portrait" r:id="rId1"/>
  <ignoredErrors>
    <ignoredError sqref="B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Aerogel Technologies,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Steiner</dc:creator>
  <cp:keywords/>
  <dc:description/>
  <cp:lastModifiedBy>Stephen Steiner</cp:lastModifiedBy>
  <dcterms:created xsi:type="dcterms:W3CDTF">2009-04-03T01:07:36Z</dcterms:created>
  <dcterms:modified xsi:type="dcterms:W3CDTF">2009-04-03T22:02:31Z</dcterms:modified>
  <cp:category/>
  <cp:version/>
  <cp:contentType/>
  <cp:contentStatus/>
</cp:coreProperties>
</file>